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<sst xmlns="http://schemas.openxmlformats.org/spreadsheetml/2006/main" count="27201" uniqueCount="805">
  <si>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</si>
  <si>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</si>
  <si>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</si>
  <si>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</si>
  <si>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</si>
  <si>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</si>
  <si>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</si>
  <si>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</si>
  <si>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</si>
  <si>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</si>
  <si>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</si>
  <si>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</si>
  <si>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</si>
  <si>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</si>
  <si>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</si>
  <si>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</si>
  <si>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</si>
  <si>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</si>
  <si>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</si>
  <si>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</si>
  <si>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</si>
  <si>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</si>
  <si>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</si>
  <si>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</si>
  <si>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</si>
  <si>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</si>
  <si>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</si>
  <si>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</si>
  <si>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</si>
  <si>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</si>
  <si>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</si>
  <si>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</si>
  <si>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</si>
  <si>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</si>
  <si>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</si>
  <si>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</si>
  <si>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</si>
  <si>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</si>
  <si>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</si>
  <si>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</si>
  <si>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</si>
  <si>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</si>
  <si>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</si>
  <si>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</si>
  <si>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</si>
  <si>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</si>
  <si>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</si>
  <si>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</si>
  <si>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</si>
  <si>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</si>
  <si>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</si>
  <si>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</si>
  <si>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</si>
  <si>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</si>
  <si>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</si>
  <si>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</si>
  <si>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</si>
  <si>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</si>
  <si>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</si>
  <si>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</si>
  <si>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</si>
  <si>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</si>
  <si>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</si>
  <si>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</si>
  <si>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</si>
  <si>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</si>
  <si>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</si>
  <si>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</si>
  <si>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</si>
  <si>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</si>
  <si>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</si>
  <si>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</si>
  <si>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</si>
  <si>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</si>
  <si>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</si>
  <si>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</si>
  <si>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</si>
  <si>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</si>
  <si>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</si>
  <si>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</si>
  <si>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</si>
  <si>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</si>
  <si>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</si>
  <si>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</si>
  <si>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</si>
  <si>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</si>
  <si>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</si>
  <si>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</si>
  <si>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</si>
  <si>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</si>
  <si>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</si>
  <si>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</si>
  <si>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</si>
  <si>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</si>
  <si>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</si>
  <si>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</si>
  <si>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</si>
  <si>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</si>
  <si>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</si>
  <si>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</si>
  <si>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</si>
  <si>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</si>
  <si>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</si>
  <si>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</si>
  <si>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</si>
  <si>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</si>
  <si>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</si>
  <si>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</si>
  <si>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</si>
  <si>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</si>
  <si>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</si>
  <si>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</si>
  <si>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</si>
  <si>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</si>
  <si>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</si>
  <si>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</si>
  <si>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</si>
  <si>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</si>
  <si>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</si>
  <si>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</si>
  <si>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</si>
  <si>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</si>
  <si>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</si>
  <si>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</si>
  <si>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</si>
  <si>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</si>
  <si>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</si>
  <si>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</si>
  <si>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</si>
  <si>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</si>
  <si>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</si>
  <si>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</si>
  <si>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</si>
  <si>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</si>
  <si>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</si>
  <si>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</si>
  <si>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</si>
  <si>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</si>
  <si>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</si>
  <si>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</si>
  <si>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</si>
  <si>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</si>
  <si>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</si>
  <si>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</si>
  <si>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</si>
  <si>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</si>
  <si>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</si>
  <si>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</si>
  <si>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</si>
  <si>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</si>
  <si>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</si>
  <si>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</si>
  <si>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</si>
  <si>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</si>
  <si>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</si>
  <si>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</si>
  <si>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</si>
  <si>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</si>
  <si>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</si>
  <si>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</si>
  <si>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</si>
  <si>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</si>
  <si>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</si>
  <si>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</si>
  <si>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</si>
  <si>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</si>
  <si>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</si>
  <si>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</si>
  <si>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</si>
  <si>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</si>
  <si>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</si>
  <si>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</si>
  <si>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</si>
  <si>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</si>
  <si>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</si>
  <si>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</si>
  <si>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</si>
  <si>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</si>
  <si>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</si>
  <si>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</si>
  <si>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</si>
  <si>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</si>
  <si>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</si>
  <si>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</si>
  <si>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</si>
  <si>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</si>
  <si>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</si>
  <si>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</si>
  <si>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</si>
  <si>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</si>
  <si>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</si>
  <si>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</si>
  <si>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</si>
  <si>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</si>
  <si>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</si>
  <si>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</si>
  <si>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</si>
  <si>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</si>
  <si>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</si>
  <si>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</si>
  <si>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</si>
  <si>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</si>
  <si>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</si>
  <si>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</si>
  <si>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</si>
  <si>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</si>
  <si>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</si>
  <si>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</si>
  <si>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</si>
  <si>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</si>
  <si>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</si>
  <si>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</si>
  <si>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</si>
  <si>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</si>
  <si>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</si>
  <si>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</si>
  <si>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</si>
  <si>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</si>
  <si>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</si>
  <si>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</si>
  <si>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</si>
  <si>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</si>
  <si>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</si>
  <si>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</si>
  <si>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</si>
  <si>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</si>
  <si>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</si>
  <si>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</si>
  <si>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</si>
  <si>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</si>
  <si>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</si>
  <si>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</si>
  <si>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</si>
  <si>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</si>
  <si>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</si>
  <si>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</si>
  <si>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</si>
  <si>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</si>
  <si>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</si>
  <si>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</si>
  <si>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</si>
  <si>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</si>
  <si>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</si>
  <si>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</si>
  <si>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</si>
  <si>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</si>
  <si>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</si>
  <si>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</si>
  <si>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</si>
  <si>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</si>
  <si>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</si>
  <si>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</si>
  <si>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</si>
  <si>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</si>
  <si>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</si>
  <si>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</si>
  <si>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</si>
  <si>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</si>
  <si>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</si>
  <si>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</si>
  <si>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</si>
  <si>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</si>
  <si>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</si>
  <si>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</si>
  <si>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</si>
  <si>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</si>
  <si>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</si>
  <si>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</si>
  <si>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</si>
  <si>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</si>
  <si>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</si>
  <si>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</si>
  <si>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</si>
  <si>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</si>
  <si>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</si>
  <si>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</si>
  <si>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</si>
  <si>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</si>
  <si>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</si>
  <si>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</si>
  <si>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</si>
  <si>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</si>
  <si>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</si>
  <si>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</si>
  <si>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</si>
  <si>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</si>
  <si>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</si>
  <si>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</si>
  <si>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</si>
  <si>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</si>
  <si>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</si>
  <si>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</si>
  <si>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</si>
  <si>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</si>
  <si>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</si>
  <si>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</si>
  <si>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</si>
  <si>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</si>
  <si>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</si>
  <si>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</si>
  <si>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</si>
  <si>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</si>
  <si>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</si>
  <si>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</si>
  <si>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</si>
  <si>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</si>
  <si>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</si>
  <si>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</si>
  <si>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</si>
  <si>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</si>
  <si>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</si>
  <si>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</si>
  <si>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</si>
  <si>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</si>
  <si>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</si>
  <si>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</si>
  <si>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</si>
  <si>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</si>
  <si>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</si>
  <si>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</si>
  <si>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</si>
  <si>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</si>
  <si>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</si>
  <si>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</si>
  <si>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</si>
  <si>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</si>
  <si>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</si>
  <si>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</si>
  <si>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</si>
  <si>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</si>
  <si>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</si>
  <si>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</si>
  <si>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</si>
  <si>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</si>
  <si>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</si>
  <si>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</si>
  <si>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</si>
  <si>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</si>
  <si>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</si>
  <si>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</si>
  <si>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</si>
  <si>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</si>
  <si>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</si>
  <si>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</si>
  <si>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</si>
  <si>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</si>
  <si>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</si>
  <si>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</si>
  <si>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</si>
  <si>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</si>
  <si>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</si>
  <si>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</si>
  <si>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</si>
  <si>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</si>
  <si>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</si>
  <si>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</si>
  <si>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</si>
  <si>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</si>
  <si>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</si>
  <si>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</si>
  <si>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</si>
  <si>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</si>
  <si>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</si>
  <si>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</si>
  <si>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</si>
  <si>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</si>
  <si>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</si>
  <si>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</si>
  <si>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</si>
  <si>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</si>
  <si>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</si>
  <si>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</si>
  <si>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</si>
  <si>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</si>
  <si>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</si>
  <si>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</si>
  <si>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</si>
  <si>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</si>
  <si>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</si>
  <si>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</si>
  <si>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</si>
  <si>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</si>
  <si>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</si>
  <si>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</si>
  <si>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</si>
  <si>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</si>
  <si>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</si>
  <si>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</si>
  <si>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</si>
  <si>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</si>
  <si>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</si>
  <si>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</si>
  <si>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</si>
  <si>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</si>
  <si>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</si>
  <si>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</si>
  <si>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</si>
  <si>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</si>
  <si>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</si>
  <si>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</si>
  <si>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</si>
  <si>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</si>
  <si>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</si>
  <si>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</si>
  <si>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</si>
  <si>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</si>
  <si>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</si>
  <si>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</si>
  <si>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</si>
  <si>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</si>
  <si>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</si>
  <si>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</si>
  <si>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</si>
  <si>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</si>
  <si>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</si>
  <si>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</si>
  <si>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</si>
  <si>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</si>
  <si>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</si>
  <si>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</si>
  <si>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</si>
  <si>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</si>
  <si>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</si>
  <si>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</si>
  <si>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</si>
  <si>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</si>
  <si>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</si>
  <si>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</si>
  <si>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</si>
  <si>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</si>
  <si>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</si>
  <si>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</si>
  <si>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</si>
  <si>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</si>
  <si>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</si>
  <si>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</si>
  <si>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</si>
  <si>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</si>
  <si>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</si>
  <si>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</si>
  <si>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</si>
  <si>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</si>
  <si>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</si>
  <si>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</si>
  <si>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</si>
  <si>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</si>
  <si>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</si>
  <si>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</si>
  <si>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</si>
  <si>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</si>
  <si>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</si>
  <si>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</si>
  <si>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</si>
  <si>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</si>
  <si>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</si>
  <si>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</si>
  <si>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</si>
  <si>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</si>
  <si>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</si>
  <si>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</si>
  <si>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</si>
  <si>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</si>
  <si>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</si>
  <si>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</si>
  <si>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</si>
  <si>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</si>
  <si>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</si>
  <si>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</si>
  <si>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</si>
  <si>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</si>
  <si>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</si>
  <si>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</si>
  <si>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</si>
  <si>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</si>
  <si>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</si>
  <si>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</si>
  <si>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</si>
  <si>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</si>
  <si>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</si>
  <si>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</si>
  <si>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</si>
  <si>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</si>
  <si>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</si>
  <si>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</si>
  <si>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</si>
  <si>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</si>
  <si>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</si>
  <si>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</si>
  <si>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</si>
  <si>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</si>
  <si>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</si>
  <si>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</si>
  <si>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</si>
  <si>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</si>
  <si>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</si>
  <si>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</si>
  <si>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</si>
  <si>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</si>
  <si>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</si>
  <si>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</si>
  <si>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</si>
  <si>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</si>
  <si>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</si>
  <si>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</si>
  <si>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</si>
  <si>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</si>
  <si>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</si>
  <si>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</si>
  <si>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</si>
  <si>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</si>
  <si>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</si>
  <si>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</si>
  <si>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</si>
  <si>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</si>
  <si>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</si>
  <si>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</si>
  <si>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</si>
  <si>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</si>
  <si>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</si>
  <si>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</si>
  <si>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</si>
  <si>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</si>
  <si>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</si>
  <si>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</si>
  <si>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</si>
  <si>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</si>
  <si>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</si>
  <si>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</si>
  <si>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</si>
  <si>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</si>
  <si>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</si>
  <si>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</si>
  <si>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</si>
  <si>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</si>
  <si>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</si>
  <si>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</si>
  <si>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</si>
  <si>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</si>
  <si>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</si>
  <si>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</si>
  <si>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</si>
  <si>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</si>
  <si>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</si>
  <si>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</si>
  <si>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</si>
  <si>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</si>
  <si>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</si>
  <si>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</si>
  <si>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</si>
  <si>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</si>
  <si>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</si>
  <si>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</si>
  <si>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</si>
  <si>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</si>
  <si>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</si>
  <si>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</si>
  <si>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</si>
  <si>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</si>
  <si>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</si>
  <si>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</si>
  <si>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</si>
  <si>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</si>
  <si>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</si>
  <si>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</si>
  <si>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</si>
  <si>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</si>
  <si>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</si>
  <si>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</si>
  <si>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</si>
  <si>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</si>
  <si>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</si>
  <si>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</si>
  <si>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</si>
  <si>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</si>
  <si>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</si>
  <si>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</si>
  <si>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</si>
  <si>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</si>
  <si>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</si>
  <si>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</si>
  <si>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</si>
  <si>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</si>
  <si>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</si>
  <si>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</si>
  <si>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</si>
  <si>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</si>
  <si>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</si>
  <si>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</si>
  <si>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</si>
  <si>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</si>
  <si>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</si>
  <si>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</si>
  <si>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</si>
  <si>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</si>
  <si>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</si>
  <si>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</si>
  <si>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</si>
  <si>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</si>
  <si>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</si>
  <si>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</si>
  <si>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</si>
  <si>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</si>
  <si>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</si>
  <si>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</si>
  <si>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</si>
  <si>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</si>
  <si>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</si>
  <si>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</si>
  <si>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</si>
  <si>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</si>
  <si>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</si>
  <si>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</si>
  <si>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</si>
  <si>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</si>
  <si>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</si>
  <si>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</si>
  <si>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</si>
  <si>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</si>
  <si>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</si>
  <si>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</si>
  <si>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</si>
  <si>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</si>
  <si>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</si>
  <si>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</si>
  <si>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</si>
  <si>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</si>
  <si>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</si>
  <si>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</si>
  <si>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</si>
  <si>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</si>
  <si>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</si>
  <si>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</si>
  <si>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</si>
  <si>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</si>
  <si>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</si>
  <si>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</si>
  <si>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</si>
  <si>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</si>
  <si>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</si>
  <si>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</si>
  <si>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</si>
  <si>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</si>
  <si>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</si>
  <si>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</si>
  <si>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</si>
  <si>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</si>
  <si>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</si>
  <si>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</si>
  <si>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</si>
  <si>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</si>
  <si>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</si>
  <si>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</si>
  <si>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</si>
  <si>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</si>
  <si>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</si>
  <si>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</si>
  <si>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</si>
  <si>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</si>
  <si>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</si>
  <si>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</si>
  <si>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</si>
  <si>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</si>
  <si>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</si>
  <si>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</si>
  <si>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</si>
  <si>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</si>
  <si>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</si>
  <si>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</si>
  <si>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</si>
  <si>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</si>
  <si>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</si>
  <si>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</si>
  <si>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</si>
  <si>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</si>
  <si>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</si>
  <si>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</si>
  <si>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</si>
  <si>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</si>
  <si>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</si>
  <si>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</si>
  <si>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</si>
  <si>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</si>
  <si>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</si>
  <si>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</si>
  <si>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</si>
  <si>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</si>
  <si>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</si>
  <si>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</si>
  <si>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</si>
  <si>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</si>
  <si>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</si>
  <si>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</si>
  <si>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</si>
  <si>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</si>
  <si>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</si>
  <si>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</si>
  <si>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</si>
  <si>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</si>
  <si>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</si>
  <si>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</si>
  <si>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</si>
  <si>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</si>
  <si>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</si>
  <si>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</si>
  <si>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</si>
  <si>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</si>
  <si>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</si>
  <si>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</si>
  <si>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</si>
  <si>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</si>
  <si>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</si>
  <si>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</si>
  <si>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</si>
  <si>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</si>
  <si>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</si>
  <si>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</si>
  <si>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</si>
  <si>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</si>
  <si>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</si>
  <si>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</si>
  <si>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</si>
  <si>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</si>
  <si>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</si>
  <si>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</si>
  <si>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</si>
  <si>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</si>
  <si>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</si>
  <si>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</si>
  <si>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</si>
  <si>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</si>
  <si>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</si>
  <si>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</si>
  <si>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</si>
  <si>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</si>
  <si>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</si>
  <si>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</si>
  <si>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</si>
  <si>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</si>
  <si>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</si>
  <si>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</si>
  <si>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</si>
  <si>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</si>
  <si>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</si>
  <si>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</si>
  <si>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</si>
  <si>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</si>
  <si>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март, апрель</t>
  </si>
  <si>
    <t>июль, сентябрь</t>
  </si>
  <si>
    <t>72 | 1</t>
  </si>
  <si>
    <t>6,6 | 3</t>
  </si>
  <si>
    <t>май, февраль</t>
  </si>
  <si>
    <t>7,5 | 1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</si>
  <si>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</si>
  <si>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</si>
  <si>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</si>
  <si>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</si>
  <si>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</si>
  <si>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</si>
  <si>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</si>
  <si>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</si>
  <si>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6 | 122</t>
  </si>
  <si>
    <t>апрель, май</t>
  </si>
  <si>
    <t>№ 16 по ул. Строительная за 2016 год</t>
  </si>
  <si>
    <t>июн, июл, авг</t>
  </si>
  <si>
    <t>апр, авг, дек</t>
  </si>
  <si>
    <t xml:space="preserve"> январь</t>
  </si>
  <si>
    <t>февраль, март</t>
  </si>
  <si>
    <t>янв, фев, сен, ноя, дек</t>
  </si>
  <si>
    <t xml:space="preserve"> август август</t>
  </si>
  <si>
    <t>август, сентябрь</t>
  </si>
  <si>
    <t>январь, ноябрь</t>
  </si>
  <si>
    <t>апрель, ноябрь</t>
  </si>
  <si>
    <t>фев, ноя, ноя</t>
  </si>
  <si>
    <t>февраль, ноябрь</t>
  </si>
  <si>
    <t>октябрь, июль</t>
  </si>
  <si>
    <t>янв, мар, сен, дек</t>
  </si>
  <si>
    <t>июн, авг, сен</t>
  </si>
  <si>
    <t>51 | 1</t>
  </si>
  <si>
    <t>30,6 | 24</t>
  </si>
  <si>
    <t>8,64 | 18</t>
  </si>
  <si>
    <t>978 | 1</t>
  </si>
  <si>
    <t>345,78 | 249</t>
  </si>
  <si>
    <t>230,52 | 147</t>
  </si>
  <si>
    <t>345,78 | 24</t>
  </si>
  <si>
    <t>230,52 | 24</t>
  </si>
  <si>
    <t>114,24 | 1</t>
  </si>
  <si>
    <t>576,3 | 2</t>
  </si>
  <si>
    <t>1163 | 28</t>
  </si>
  <si>
    <t>581,5 | 22</t>
  </si>
  <si>
    <t>0,20934 | 6</t>
  </si>
  <si>
    <t>11,63 | 40</t>
  </si>
  <si>
    <t>11,63 | 10</t>
  </si>
  <si>
    <t>11,63 | 12</t>
  </si>
  <si>
    <t>1163 | 32</t>
  </si>
  <si>
    <t>581,5 | 8</t>
  </si>
  <si>
    <t>32,4 | 1</t>
  </si>
  <si>
    <t>210 | 2</t>
  </si>
  <si>
    <t>187 | 24</t>
  </si>
  <si>
    <t>1163 | 74</t>
  </si>
  <si>
    <t>187 | 23</t>
  </si>
  <si>
    <t>6 | 127</t>
  </si>
  <si>
    <t>3104 | 77</t>
  </si>
  <si>
    <t>3104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</si>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</sst>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762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432383.46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1620211.26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1607266.22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1607266.22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1607266.22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445328.5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1464522.5470779175</v>
      </c>
      <c r="G28" s="18">
        <f>и_ср_начисл-и_ср_стоимость_факт</f>
        <v>155688.71292208252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1207400.79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1226511.71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1116.6369064471555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2181165.7399999998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2187564.2199999997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530719.35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2642487.7400000002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2642487.7400000002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6320.1532033325002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67124.649999999994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64428.619999999995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30144.799999999999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67124.649999999994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67124.649999999994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4133.1277720532426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733235.11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720932.98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321026.63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804187.91999999993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804187.91999999993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10017.920618359478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707910.06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697398.82000000007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344620.93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707910.06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707910.06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762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61606.730337788926</v>
      </c>
      <c r="F6" s="40"/>
      <c r="I6" s="27">
        <f>E6/1.18</f>
        <v>52209.093506600788</v>
      </c>
      <c r="J6" s="29">
        <f>[1]сумма!$Q$6</f>
        <v>12959.079134999998</v>
      </c>
      <c r="K6" s="29">
        <f>J6-I6</f>
        <v>-39250.014371600788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1787.4838795141181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0.40400000000000003</v>
      </c>
      <c r="E8" s="48">
        <v>458.63537263214891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>
        <v>1</v>
      </c>
      <c r="E13" s="48">
        <v>1328.8485068819693</v>
      </c>
      <c r="F13" s="49" t="s">
        <v>743</v>
      </c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5641.6053290559848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34.72</v>
      </c>
      <c r="E25" s="48">
        <v>4299.3135314311858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>
        <v>1</v>
      </c>
      <c r="E27" s="48">
        <v>583.82819842546678</v>
      </c>
      <c r="F27" s="49" t="s">
        <v>742</v>
      </c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>
        <v>1</v>
      </c>
      <c r="E33" s="48">
        <v>758.46359919933229</v>
      </c>
      <c r="F33" s="49" t="s">
        <v>732</v>
      </c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10440.047178863419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3.4079999999999999</v>
      </c>
      <c r="E43" s="48">
        <v>3134.711850929617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24.46</v>
      </c>
      <c r="E44" s="48">
        <v>2077.2450594648358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8.1999999999999993</v>
      </c>
      <c r="E47" s="56">
        <v>4971.4448155353057</v>
      </c>
      <c r="F47" s="49" t="s">
        <v>763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6</v>
      </c>
      <c r="E54" s="48">
        <v>256.64545293366126</v>
      </c>
      <c r="F54" s="49" t="s">
        <v>764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>
        <v>4945.8308253799742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>
        <v>9</v>
      </c>
      <c r="E78" s="48">
        <v>4429.3089040058821</v>
      </c>
      <c r="F78" s="33" t="s">
        <v>739</v>
      </c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>
        <v>1</v>
      </c>
      <c r="E81" s="35">
        <v>60.956882177404268</v>
      </c>
      <c r="F81" s="33" t="s">
        <v>742</v>
      </c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>
        <v>2.5</v>
      </c>
      <c r="E85" s="35">
        <v>455.56503919668705</v>
      </c>
      <c r="F85" s="33" t="s">
        <v>734</v>
      </c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4836.07121388205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108</v>
      </c>
      <c r="E91" s="35">
        <v>1131.4209531492156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3</v>
      </c>
      <c r="E96" s="35">
        <v>3704.6502607328343</v>
      </c>
      <c r="F96" s="33" t="s">
        <v>732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8397.359165891412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34.72</v>
      </c>
      <c r="E101" s="35">
        <v>4299.3494024877837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>
        <v>3</v>
      </c>
      <c r="E104" s="63">
        <v>4098.0097634036283</v>
      </c>
      <c r="F104" s="49" t="s">
        <v>737</v>
      </c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1314.2437716059658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1.24</v>
      </c>
      <c r="E106" s="56">
        <v>1314.2437716059658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21978.975393310808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1.24</v>
      </c>
      <c r="E120" s="56">
        <v>1334.1522080173775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>
        <v>1</v>
      </c>
      <c r="E123" s="48">
        <v>15504.230001472735</v>
      </c>
      <c r="F123" s="49" t="s">
        <v>732</v>
      </c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2</v>
      </c>
      <c r="E127" s="48">
        <v>279.81942486876778</v>
      </c>
      <c r="F127" s="49" t="s">
        <v>765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2106.6449569744332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>
        <v>1</v>
      </c>
      <c r="E131" s="48">
        <v>8.2138256354006565</v>
      </c>
      <c r="F131" s="49" t="s">
        <v>735</v>
      </c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>
        <v>6</v>
      </c>
      <c r="E134" s="48">
        <v>1035.3647821962268</v>
      </c>
      <c r="F134" s="49" t="s">
        <v>732</v>
      </c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>
        <v>1</v>
      </c>
      <c r="E137" s="48">
        <v>324.39392182679046</v>
      </c>
      <c r="F137" s="49" t="s">
        <v>734</v>
      </c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2</v>
      </c>
      <c r="E142" s="48">
        <v>47.26011706673016</v>
      </c>
      <c r="F142" s="49" t="s">
        <v>766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10</v>
      </c>
      <c r="E147" s="48">
        <v>658.97223447245187</v>
      </c>
      <c r="F147" s="49" t="s">
        <v>767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12</v>
      </c>
      <c r="E148" s="48">
        <v>463.72906266894267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>
        <v>1</v>
      </c>
      <c r="E166" s="48">
        <v>216.19485811095456</v>
      </c>
      <c r="F166" s="49" t="s">
        <v>737</v>
      </c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2265.1135802851813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>
        <v>19.8</v>
      </c>
      <c r="E180" s="48">
        <v>2090.8093255713011</v>
      </c>
      <c r="F180" s="49" t="s">
        <v>732</v>
      </c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2.2319999999999998</v>
      </c>
      <c r="E194" s="48">
        <v>174.30425471388023</v>
      </c>
      <c r="F194" s="49" t="s">
        <v>732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174491.86542123096</v>
      </c>
      <c r="F197" s="75"/>
      <c r="I197" s="27">
        <f>E197/1.18</f>
        <v>147874.46222138219</v>
      </c>
      <c r="J197" s="29">
        <f>[1]сумма!$Q$11</f>
        <v>31082.599499999997</v>
      </c>
      <c r="K197" s="29">
        <f>J197-I197</f>
        <v>-116791.86272138219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174491.86542123096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7.44</v>
      </c>
      <c r="E199" s="35">
        <v>29328.953080046827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14.676000000000004</v>
      </c>
      <c r="E200" s="35">
        <v>23140.777321380112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6.87</v>
      </c>
      <c r="E202" s="35">
        <v>176.31820019380211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6.87</v>
      </c>
      <c r="E203" s="35">
        <v>3886.0550453944174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>
        <v>1</v>
      </c>
      <c r="E208" s="35">
        <v>16378.33751312301</v>
      </c>
      <c r="F208" s="49" t="s">
        <v>744</v>
      </c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6.87</v>
      </c>
      <c r="E210" s="35">
        <v>8742.6134840432878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175.96</v>
      </c>
      <c r="E211" s="35">
        <v>62760.769032996963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9</v>
      </c>
      <c r="E215" s="35">
        <v>1869.4201145598799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2</v>
      </c>
      <c r="E217" s="35">
        <v>1394.3333882773309</v>
      </c>
      <c r="F217" s="49" t="s">
        <v>737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>
        <v>4</v>
      </c>
      <c r="E218" s="35">
        <v>6767.9888235156195</v>
      </c>
      <c r="F218" s="49" t="s">
        <v>732</v>
      </c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>
        <v>2</v>
      </c>
      <c r="E221" s="35">
        <v>6329.1479793595208</v>
      </c>
      <c r="F221" s="49" t="s">
        <v>735</v>
      </c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3</v>
      </c>
      <c r="E223" s="35">
        <v>12124.335741172843</v>
      </c>
      <c r="F223" s="49" t="s">
        <v>747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51464.27124684029</v>
      </c>
      <c r="F232" s="33"/>
      <c r="I232" s="27">
        <f>E232/1.18</f>
        <v>43613.789192237535</v>
      </c>
      <c r="J232" s="29">
        <f>[1]сумма!$M$13</f>
        <v>4000.8600000000006</v>
      </c>
      <c r="K232" s="29">
        <f>J232-I232</f>
        <v>-39612.929192237534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51464.27124684029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8</v>
      </c>
      <c r="E240" s="35">
        <v>146.44956706725137</v>
      </c>
      <c r="F240" s="33" t="s">
        <v>735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3</v>
      </c>
      <c r="E243" s="35">
        <v>2277.3436247810419</v>
      </c>
      <c r="F243" s="33" t="s">
        <v>742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>
        <v>2</v>
      </c>
      <c r="E249" s="35">
        <v>903.3742889277778</v>
      </c>
      <c r="F249" s="33" t="s">
        <v>768</v>
      </c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43.15</v>
      </c>
      <c r="E252" s="35">
        <v>41193.603125650421</v>
      </c>
      <c r="F252" s="33" t="s">
        <v>718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36</v>
      </c>
      <c r="E253" s="35">
        <v>6943.5006404137985</v>
      </c>
      <c r="F253" s="33" t="s">
        <v>769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89623.636364846796</v>
      </c>
      <c r="F266" s="75"/>
      <c r="I266" s="27">
        <f>E266/1.18</f>
        <v>75952.234207497284</v>
      </c>
      <c r="J266" s="29">
        <f>[1]сумма!$Q$15</f>
        <v>14033.079052204816</v>
      </c>
      <c r="K266" s="29">
        <f>J266-I266</f>
        <v>-61919.155155292465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89623.636364846796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2.4460000000000002</v>
      </c>
      <c r="E268" s="35">
        <v>7526.2737829097787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0.6</v>
      </c>
      <c r="E269" s="35">
        <v>2077.0059190875218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9</v>
      </c>
      <c r="E270" s="35">
        <v>1720.8182840968007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3</v>
      </c>
      <c r="E271" s="35">
        <v>525.47857183107601</v>
      </c>
      <c r="F271" s="33" t="s">
        <v>746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1</v>
      </c>
      <c r="E273" s="35">
        <v>89.423554841950207</v>
      </c>
      <c r="F273" s="33" t="s">
        <v>740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2273.1608135795414</v>
      </c>
      <c r="F278" s="33" t="s">
        <v>742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30</v>
      </c>
      <c r="E282" s="35">
        <v>36298.280881210565</v>
      </c>
      <c r="F282" s="33" t="s">
        <v>738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4</v>
      </c>
      <c r="E284" s="35">
        <v>2892.7389887018371</v>
      </c>
      <c r="F284" s="33" t="s">
        <v>770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>
        <v>2</v>
      </c>
      <c r="E285" s="35">
        <v>92.248400548974871</v>
      </c>
      <c r="F285" s="33" t="s">
        <v>765</v>
      </c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3</v>
      </c>
      <c r="E288" s="35">
        <v>77.993523998892371</v>
      </c>
      <c r="F288" s="33" t="s">
        <v>732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9</v>
      </c>
      <c r="E293" s="35">
        <v>1082.4456154025279</v>
      </c>
      <c r="F293" s="33" t="s">
        <v>771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>
        <v>2</v>
      </c>
      <c r="E305" s="35">
        <v>222.03878156402016</v>
      </c>
      <c r="F305" s="33" t="s">
        <v>738</v>
      </c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4</v>
      </c>
      <c r="E312" s="35">
        <v>426.60492021583087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5</v>
      </c>
      <c r="E313" s="35">
        <v>3257.0696042113641</v>
      </c>
      <c r="F313" s="33" t="s">
        <v>734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29</v>
      </c>
      <c r="E319" s="35">
        <v>18644.470575578649</v>
      </c>
      <c r="F319" s="33" t="s">
        <v>772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2</v>
      </c>
      <c r="E320" s="35">
        <v>1479.197303648662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4</v>
      </c>
      <c r="E322" s="35">
        <v>501.46730215947974</v>
      </c>
      <c r="F322" s="33" t="s">
        <v>773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>
        <v>3</v>
      </c>
      <c r="E326" s="35">
        <v>590.95174340012773</v>
      </c>
      <c r="F326" s="33" t="s">
        <v>774</v>
      </c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13</v>
      </c>
      <c r="E328" s="35">
        <v>698.34375693632387</v>
      </c>
      <c r="F328" s="33" t="s">
        <v>718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4</v>
      </c>
      <c r="E329" s="35">
        <v>324.97423580907309</v>
      </c>
      <c r="F329" s="33" t="s">
        <v>775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5</v>
      </c>
      <c r="E331" s="35">
        <v>1772.1498461403842</v>
      </c>
      <c r="F331" s="33" t="s">
        <v>734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14</v>
      </c>
      <c r="E334" s="35">
        <v>1336.5003672389557</v>
      </c>
      <c r="F334" s="33" t="s">
        <v>718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91</v>
      </c>
      <c r="E335" s="35">
        <v>4506.2488697767203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15</v>
      </c>
      <c r="E337" s="35">
        <v>1207.750721957719</v>
      </c>
      <c r="F337" s="33" t="s">
        <v>776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332193.68850221566</v>
      </c>
      <c r="F338" s="75"/>
      <c r="I338" s="27">
        <f>E338/1.18</f>
        <v>281520.07500187767</v>
      </c>
      <c r="J338" s="29">
        <f>[1]сумма!$Q$17</f>
        <v>27117.06</v>
      </c>
      <c r="K338" s="29">
        <f>J338-I338</f>
        <v>-254403.01500187768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332193.68850221566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748</v>
      </c>
      <c r="E340" s="84">
        <v>367.77398627159681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777</v>
      </c>
      <c r="E342" s="48">
        <v>325.18308507192751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778</v>
      </c>
      <c r="E343" s="84">
        <v>3073.9343240351977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779</v>
      </c>
      <c r="E344" s="84">
        <v>809.50213422762783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749</v>
      </c>
      <c r="E345" s="84">
        <v>47.194353462968742</v>
      </c>
      <c r="F345" s="49" t="s">
        <v>750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780</v>
      </c>
      <c r="E346" s="48">
        <v>3317.8814229334725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751</v>
      </c>
      <c r="E347" s="48">
        <v>23.818381580500063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781</v>
      </c>
      <c r="E349" s="48">
        <v>195309.77239859119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782</v>
      </c>
      <c r="E350" s="48">
        <v>58727.711236231677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783</v>
      </c>
      <c r="E351" s="48">
        <v>43019.010303137271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784</v>
      </c>
      <c r="E352" s="48">
        <v>23155.699680924517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785</v>
      </c>
      <c r="E353" s="84">
        <v>1309.1620385880376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786</v>
      </c>
      <c r="E354" s="48">
        <v>2707.0451571596645</v>
      </c>
      <c r="F354" s="49" t="s">
        <v>752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239047.0180026053</v>
      </c>
      <c r="F355" s="75"/>
      <c r="I355" s="27">
        <f>E355/1.18</f>
        <v>202582.21864627569</v>
      </c>
      <c r="J355" s="29">
        <f>[1]сумма!$Q$19</f>
        <v>27334.060541112922</v>
      </c>
      <c r="K355" s="29">
        <f>J355-I355</f>
        <v>-175248.15810516279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105013.39827646056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753</v>
      </c>
      <c r="E357" s="89">
        <v>79.860929004096334</v>
      </c>
      <c r="F357" s="49" t="s">
        <v>754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787</v>
      </c>
      <c r="E358" s="89">
        <v>17188.609201084833</v>
      </c>
      <c r="F358" s="49" t="s">
        <v>755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788</v>
      </c>
      <c r="E359" s="89">
        <v>29545.339250459634</v>
      </c>
      <c r="F359" s="49" t="s">
        <v>755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789</v>
      </c>
      <c r="E360" s="89">
        <v>222.54403512864815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790</v>
      </c>
      <c r="E361" s="89">
        <v>454.6369972721011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791</v>
      </c>
      <c r="E362" s="89">
        <v>769.88853072552092</v>
      </c>
      <c r="F362" s="49" t="s">
        <v>754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792</v>
      </c>
      <c r="E364" s="89">
        <v>2223.8739818150734</v>
      </c>
      <c r="F364" s="49" t="s">
        <v>756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793</v>
      </c>
      <c r="E365" s="89">
        <v>11210.554134945292</v>
      </c>
      <c r="F365" s="49" t="s">
        <v>757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794</v>
      </c>
      <c r="E366" s="89">
        <v>10821.998849885087</v>
      </c>
      <c r="F366" s="49" t="s">
        <v>758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795</v>
      </c>
      <c r="E367" s="89">
        <v>2846.3802980018172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795</v>
      </c>
      <c r="E368" s="89">
        <v>4156.3554138727231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796</v>
      </c>
      <c r="E369" s="89">
        <v>3411.9831614066334</v>
      </c>
      <c r="F369" s="49" t="s">
        <v>759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760</v>
      </c>
      <c r="E370" s="89">
        <v>6429.3488291881449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797</v>
      </c>
      <c r="E371" s="89">
        <v>14018.08607865241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9.3000000000000007</v>
      </c>
      <c r="E373" s="89">
        <v>1633.9385850185308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134033.6197261448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798</v>
      </c>
      <c r="E375" s="93">
        <v>25410.279287186746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799</v>
      </c>
      <c r="E377" s="95">
        <v>2422.7192055518781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800</v>
      </c>
      <c r="E378" s="95">
        <v>6622.1198873411686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801</v>
      </c>
      <c r="E379" s="95">
        <v>67859.178930806826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802</v>
      </c>
      <c r="E380" s="95">
        <v>23758.739970397881</v>
      </c>
      <c r="F380" s="49" t="s">
        <v>761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802</v>
      </c>
      <c r="E382" s="95">
        <v>4226.9913470225711</v>
      </c>
      <c r="F382" s="49" t="s">
        <v>803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802</v>
      </c>
      <c r="E383" s="95">
        <v>2176.3328748049985</v>
      </c>
      <c r="F383" s="49" t="s">
        <v>804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9</v>
      </c>
      <c r="E385" s="95">
        <v>1557.2582230327141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108498.73104630607</v>
      </c>
      <c r="F386" s="75"/>
      <c r="I386" s="27">
        <f>E386/1.18</f>
        <v>91948.07715788651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108498.73104630607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61903.495446965026</v>
      </c>
      <c r="F388" s="75"/>
      <c r="I388" s="27">
        <f>E388/1.18</f>
        <v>52460.589361834769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61903.495446965026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345693.1770779175</v>
      </c>
      <c r="F390" s="75"/>
      <c r="I390" s="27">
        <f>E390/1.18</f>
        <v>292960.31955755723</v>
      </c>
      <c r="J390" s="27">
        <f>SUM(I6:I390)</f>
        <v>1241120.8588531497</v>
      </c>
      <c r="K390" s="27">
        <f>J390*1.01330668353499*1.18</f>
        <v>1484010.5523936886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345693.1770779175</v>
      </c>
      <c r="F391" s="49" t="s">
        <v>731</v>
      </c>
      <c r="I391" s="27">
        <f>E6+E197+E232+E266+E338+E355+E386+E388+E390</f>
        <v>1464522.6134467167</v>
      </c>
      <c r="J391" s="27">
        <f>I391-K391</f>
        <v>1125358.8372079949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2017-05-18T02:31:40Z</dcterms:modified>
</cp:coreProperties>
</file>